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Терешкова 2024 год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2" i="1" l="1"/>
  <c r="I111" i="1"/>
  <c r="K113" i="1"/>
  <c r="K112" i="1"/>
  <c r="J114" i="1"/>
  <c r="J113" i="1"/>
  <c r="J112" i="1"/>
  <c r="I114" i="1"/>
  <c r="I113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I21" i="1"/>
  <c r="H20" i="1"/>
  <c r="I20" i="1"/>
  <c r="I19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K44" i="1"/>
  <c r="J44" i="1"/>
  <c r="H44" i="1"/>
  <c r="G59" i="1"/>
  <c r="G62" i="1"/>
  <c r="H59" i="1"/>
  <c r="I59" i="1"/>
  <c r="J59" i="1"/>
  <c r="K59" i="1"/>
  <c r="G44" i="1" l="1"/>
  <c r="I57" i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14" i="1" s="1"/>
  <c r="K111" i="1" s="1"/>
  <c r="G111" i="1" s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I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22" i="1"/>
  <c r="J111" i="1" l="1"/>
  <c r="G99" i="1"/>
  <c r="G89" i="1"/>
  <c r="H115" i="1"/>
  <c r="H111" i="1" s="1"/>
  <c r="G79" i="1"/>
  <c r="G84" i="1"/>
  <c r="G113" i="1" l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<sst xmlns="http://schemas.openxmlformats.org/spreadsheetml/2006/main" count="188" uniqueCount="85">
  <si>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</si>
  <si>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</si>
  <si>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</si>
  <si>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</si>
  <si>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</si>
  <si>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</si>
  <si>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</si>
  <si>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</si>
  <si>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</si>
  <si>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</si>
  <si>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</si>
  <si>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</si>
  <si>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</si>
  <si>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</si>
  <si>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</si>
  <si>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</si>
  <si>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</si>
  <si>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</si>
  <si>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</si>
  <si>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</si>
  <si>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</si>
  <si>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</si>
  <si>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</si>
  <si>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</si>
  <si>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</si>
  <si>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</si>
  <si>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</si>
  <si>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</si>
  <si>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</si>
  <si>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</si>
  <si>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</si>
  <si>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</si>
  <si>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</si>
  <si>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</si>
  <si>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</si>
  <si>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</si>
  <si>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</si>
  <si>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</si>
  <si>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</si>
  <si>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</si>
  <si>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</si>
  <si>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</si>
  <si>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</si>
  <si>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</si>
  <si>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</si>
  <si>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</si>
  <si>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</si>
  <si>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</si>
  <si>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</si>
  <si>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</si>
  <si>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</si>
  <si>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</si>
  <si>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</si>
  <si>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</si>
  <si>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</si>
  <si>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</si>
  <si>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</si>
  <si>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</si>
  <si>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</si>
  <si>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</si>
  <si>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</si>
  <si>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</si>
  <si>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</si>
  <si>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</si>
  <si>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</si>
  <si>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</si>
  <si>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</si>
  <si>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</si>
  <si>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</si>
  <si>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</si>
  <si>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</si>
  <si>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</si>
  <si>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</si>
  <si>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</si>
  <si>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</si>
  <si>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</si>
  <si>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</si>
  <si>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</si>
  <si>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</si>
  <si>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</si>
  <si>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</si>
  <si>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</si>
  <si>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И.о. начальника отдела городского строительства администрации города Евпатории Республики Крым </t>
  </si>
  <si>
    <t>С.В. Шульга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</si>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</sst>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76" zoomScale="40" zoomScaleNormal="40" zoomScaleSheetLayoutView="40" workbookViewId="0">
      <selection activeCell="K108" sqref="K10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77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78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75</v>
      </c>
      <c r="D19" s="109" t="s">
        <v>45</v>
      </c>
      <c r="E19" s="109"/>
      <c r="F19" s="67" t="s">
        <v>53</v>
      </c>
      <c r="G19" s="49">
        <f>SUM(G20:G23)</f>
        <v>1773280</v>
      </c>
      <c r="H19" s="54">
        <f>SUM(H20:H23)</f>
        <v>297000</v>
      </c>
      <c r="I19" s="80">
        <f>SUM(I20:I23)</f>
        <v>895996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2">SUM(G25,G30)</f>
        <v>1682218.4</v>
      </c>
      <c r="H20" s="54">
        <f>SUM(H25,H30)</f>
        <v>282150</v>
      </c>
      <c r="I20" s="80">
        <f>SUM(I25,I30)</f>
        <v>850350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2"/>
        <v>89584.6</v>
      </c>
      <c r="H21" s="54">
        <f t="shared" si="2"/>
        <v>14850</v>
      </c>
      <c r="I21" s="80">
        <f t="shared" si="2"/>
        <v>44750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45</v>
      </c>
      <c r="E24" s="91" t="s">
        <v>9</v>
      </c>
      <c r="F24" s="16" t="s">
        <v>5</v>
      </c>
      <c r="G24" s="30">
        <f t="shared" ref="G24:G33" si="7">SUM(H24:K24)</f>
        <v>1723280</v>
      </c>
      <c r="H24" s="30">
        <f t="shared" ref="H24:K24" si="8">SUM(H25:H28)</f>
        <v>297000</v>
      </c>
      <c r="I24" s="81">
        <f t="shared" si="8"/>
        <v>895996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7"/>
        <v>1635764.4</v>
      </c>
      <c r="H25" s="75">
        <f>187150+95000</f>
        <v>282150</v>
      </c>
      <c r="I25" s="82">
        <v>850350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7"/>
        <v>86088.6</v>
      </c>
      <c r="H26" s="75">
        <f>9850+5000</f>
        <v>14850</v>
      </c>
      <c r="I26" s="82">
        <v>44750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74</v>
      </c>
      <c r="D29" s="93" t="s">
        <v>79</v>
      </c>
      <c r="E29" s="91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44</v>
      </c>
      <c r="E44" s="109"/>
      <c r="F44" s="48" t="s">
        <v>27</v>
      </c>
      <c r="G44" s="49">
        <f>SUM(H44:K44)</f>
        <v>86978.812309999994</v>
      </c>
      <c r="H44" s="54">
        <f>SUM(H45:H48)</f>
        <v>21234.477419999999</v>
      </c>
      <c r="I44" s="80">
        <f>SUM(I45:I48)</f>
        <v>22007.307889999996</v>
      </c>
      <c r="J44" s="80">
        <f>SUM(J45:J48)</f>
        <v>21784.371999999999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7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 t="shared" si="15"/>
        <v>86743.823310000007</v>
      </c>
      <c r="H47" s="54">
        <v>21234.477419999999</v>
      </c>
      <c r="I47" s="80">
        <f t="shared" si="15"/>
        <v>22007.307889999996</v>
      </c>
      <c r="J47" s="80">
        <v>21784.371999999999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44</v>
      </c>
      <c r="E49" s="91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44</v>
      </c>
      <c r="E54" s="91" t="s">
        <v>9</v>
      </c>
      <c r="F54" s="17" t="s">
        <v>5</v>
      </c>
      <c r="G54" s="30">
        <f t="shared" si="16"/>
        <v>41885.208310000002</v>
      </c>
      <c r="H54" s="30">
        <f>SUM(H55:H58)</f>
        <v>10587.672420000001</v>
      </c>
      <c r="I54" s="81">
        <f>SUM(I55:I58)</f>
        <v>10629.301889999999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6"/>
        <v>41885.208310000002</v>
      </c>
      <c r="H57" s="75">
        <v>10587.672420000001</v>
      </c>
      <c r="I57" s="88">
        <f>10977.139-347.83711</f>
        <v>10629.301889999999</v>
      </c>
      <c r="J57" s="82">
        <v>10132.481</v>
      </c>
      <c r="K57" s="82"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44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44</v>
      </c>
      <c r="E64" s="92" t="s">
        <v>28</v>
      </c>
      <c r="F64" s="18" t="s">
        <v>5</v>
      </c>
      <c r="G64" s="30">
        <f t="shared" si="16"/>
        <v>29428.764999999999</v>
      </c>
      <c r="H64" s="30">
        <f>SUM(H65:H68)</f>
        <v>7080.2169999999996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6"/>
        <v>29428.764999999999</v>
      </c>
      <c r="H67" s="31">
        <v>7080.2169999999996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6"/>
        <v>64147</v>
      </c>
      <c r="H69" s="89">
        <f>SUM(H70:H73)</f>
        <v>64147</v>
      </c>
      <c r="I69" s="83">
        <v>0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6"/>
        <v>60939</v>
      </c>
      <c r="H70" s="54">
        <f>H75</f>
        <v>60939</v>
      </c>
      <c r="I70" s="80">
        <v>0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6"/>
        <v>3208</v>
      </c>
      <c r="H71" s="54">
        <f>H76</f>
        <v>3208</v>
      </c>
      <c r="I71" s="80">
        <v>0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81</v>
      </c>
      <c r="D74" s="117" t="s">
        <v>30</v>
      </c>
      <c r="E74" s="91" t="s">
        <v>59</v>
      </c>
      <c r="F74" s="45" t="s">
        <v>5</v>
      </c>
      <c r="G74" s="30">
        <f t="shared" si="16"/>
        <v>64147</v>
      </c>
      <c r="H74" s="30">
        <f>SUM(H75:H78)</f>
        <v>64147</v>
      </c>
      <c r="I74" s="81">
        <f>SUM(I75:I78)</f>
        <v>0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6"/>
        <v>60939</v>
      </c>
      <c r="H75" s="31">
        <f>62016-1077</f>
        <v>60939</v>
      </c>
      <c r="I75" s="82">
        <v>0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3208</v>
      </c>
      <c r="H76" s="31">
        <f>3264-56</f>
        <v>3208</v>
      </c>
      <c r="I76" s="82">
        <v>0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30</v>
      </c>
      <c r="E79" s="132"/>
      <c r="F79" s="48" t="s">
        <v>63</v>
      </c>
      <c r="G79" s="73">
        <f t="shared" ref="G79:G88" si="17">SUM(H79:K79)</f>
        <v>820</v>
      </c>
      <c r="H79" s="73">
        <v>820</v>
      </c>
      <c r="I79" s="81">
        <f>SUM(I80:I83)</f>
        <v>0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7"/>
        <v>0</v>
      </c>
      <c r="H80" s="73">
        <v>0</v>
      </c>
      <c r="I80" s="81"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7"/>
        <v>0</v>
      </c>
      <c r="H81" s="73">
        <v>0</v>
      </c>
      <c r="I81" s="81"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7"/>
        <v>820</v>
      </c>
      <c r="H82" s="73">
        <v>820</v>
      </c>
      <c r="I82" s="81">
        <v>0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30</v>
      </c>
      <c r="E84" s="91" t="s">
        <v>84</v>
      </c>
      <c r="F84" s="45" t="s">
        <v>5</v>
      </c>
      <c r="G84" s="30">
        <f t="shared" si="17"/>
        <v>820</v>
      </c>
      <c r="H84" s="30">
        <v>820</v>
      </c>
      <c r="I84" s="81">
        <f>SUM(I85:I88)</f>
        <v>0</v>
      </c>
      <c r="J84" s="81">
        <f>SUM(I85:I88)</f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7"/>
        <v>820</v>
      </c>
      <c r="H87" s="31">
        <v>820</v>
      </c>
      <c r="I87" s="82">
        <v>0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7"/>
        <v>0</v>
      </c>
      <c r="H88" s="31"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70</v>
      </c>
      <c r="E89" s="119"/>
      <c r="F89" s="48" t="s">
        <v>66</v>
      </c>
      <c r="G89" s="73">
        <f t="shared" ref="G89:G108" si="18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18"/>
        <v>0</v>
      </c>
      <c r="H90" s="74">
        <v>0</v>
      </c>
      <c r="I90" s="82">
        <f t="shared" ref="I90:K93" si="19">SUM(I95)</f>
        <v>0</v>
      </c>
      <c r="J90" s="82">
        <f t="shared" si="19"/>
        <v>0</v>
      </c>
      <c r="K90" s="82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18"/>
        <v>0</v>
      </c>
      <c r="H91" s="74">
        <v>0</v>
      </c>
      <c r="I91" s="82">
        <f t="shared" si="19"/>
        <v>0</v>
      </c>
      <c r="J91" s="82">
        <f t="shared" si="19"/>
        <v>0</v>
      </c>
      <c r="K91" s="82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18"/>
        <v>6826.4979599999997</v>
      </c>
      <c r="H92" s="74">
        <v>4426.4979599999997</v>
      </c>
      <c r="I92" s="82">
        <f t="shared" si="19"/>
        <v>2400</v>
      </c>
      <c r="J92" s="82">
        <f t="shared" si="19"/>
        <v>0</v>
      </c>
      <c r="K92" s="82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18"/>
        <v>0</v>
      </c>
      <c r="H93" s="74">
        <v>0</v>
      </c>
      <c r="I93" s="82">
        <f t="shared" si="19"/>
        <v>0</v>
      </c>
      <c r="J93" s="82">
        <f t="shared" si="19"/>
        <v>0</v>
      </c>
      <c r="K93" s="82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30</v>
      </c>
      <c r="E94" s="142" t="s">
        <v>59</v>
      </c>
      <c r="F94" s="72" t="s">
        <v>5</v>
      </c>
      <c r="G94" s="30">
        <f t="shared" si="18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18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18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18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18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80</v>
      </c>
      <c r="D99" s="122" t="s">
        <v>76</v>
      </c>
      <c r="E99" s="119"/>
      <c r="F99" s="48" t="s">
        <v>71</v>
      </c>
      <c r="G99" s="73">
        <f t="shared" si="18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18"/>
        <v>66501.600000000006</v>
      </c>
      <c r="H100" s="74">
        <v>0</v>
      </c>
      <c r="I100" s="82">
        <f t="shared" ref="I100:K103" si="20">SUM(I105)</f>
        <v>0</v>
      </c>
      <c r="J100" s="82">
        <f t="shared" si="20"/>
        <v>1355.6</v>
      </c>
      <c r="K100" s="82">
        <f t="shared" si="20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18"/>
        <v>4975.3999999999996</v>
      </c>
      <c r="H101" s="74">
        <v>0</v>
      </c>
      <c r="I101" s="82">
        <f t="shared" si="20"/>
        <v>0</v>
      </c>
      <c r="J101" s="82">
        <f t="shared" si="20"/>
        <v>71.400000000000006</v>
      </c>
      <c r="K101" s="82">
        <f t="shared" si="20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18"/>
        <v>71.551000000000002</v>
      </c>
      <c r="H102" s="74">
        <v>0</v>
      </c>
      <c r="I102" s="82">
        <f t="shared" si="20"/>
        <v>0</v>
      </c>
      <c r="J102" s="82">
        <f t="shared" si="20"/>
        <v>1.43</v>
      </c>
      <c r="K102" s="82">
        <f t="shared" si="20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18"/>
        <v>0</v>
      </c>
      <c r="H103" s="74">
        <v>0</v>
      </c>
      <c r="I103" s="82">
        <f t="shared" si="20"/>
        <v>0</v>
      </c>
      <c r="J103" s="82">
        <f t="shared" si="20"/>
        <v>0</v>
      </c>
      <c r="K103" s="82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72</v>
      </c>
      <c r="C104" s="139" t="s">
        <v>73</v>
      </c>
      <c r="D104" s="136" t="s">
        <v>76</v>
      </c>
      <c r="E104" s="142" t="s">
        <v>59</v>
      </c>
      <c r="F104" s="72" t="s">
        <v>5</v>
      </c>
      <c r="G104" s="30">
        <f t="shared" si="18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18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18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18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18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2210671.2839200003</v>
      </c>
      <c r="H111" s="54">
        <f>SUM(H112:H115)</f>
        <v>393248.39803000004</v>
      </c>
      <c r="I111" s="80">
        <f>SUM(I112:I115)</f>
        <v>1121853.3078900001</v>
      </c>
      <c r="J111" s="80">
        <f>SUM(J112:J115)</f>
        <v>553496.80200000003</v>
      </c>
      <c r="K111" s="80">
        <f>SUM(K112:K115)</f>
        <v>142072.77600000001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2000845.1</v>
      </c>
      <c r="H112" s="54">
        <f>SUM(H20+H35+H45+H70+H80+H90+H100)</f>
        <v>343089</v>
      </c>
      <c r="I112" s="80">
        <f>SUM(I20+I35+I45+I70+I80+I90+I100)</f>
        <v>1041536.1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113169.85152</v>
      </c>
      <c r="H113" s="54">
        <f>SUM(H26+H36+H46+H71+H81+H91+H101)</f>
        <v>23397.401519999999</v>
      </c>
      <c r="I113" s="80">
        <f t="shared" ref="I113:K114" si="21">SUM(I21+I36+I46+I71+I81+I91+I101)</f>
        <v>54812.45</v>
      </c>
      <c r="J113" s="80">
        <f t="shared" si="21"/>
        <v>26560</v>
      </c>
      <c r="K113" s="80">
        <f t="shared" si="21"/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96656.332399999999</v>
      </c>
      <c r="H114" s="54">
        <f>SUM(H22+H37+H47+H72+H82+H92+H102)</f>
        <v>26761.996510000001</v>
      </c>
      <c r="I114" s="80">
        <f t="shared" si="21"/>
        <v>25504.757889999997</v>
      </c>
      <c r="J114" s="80">
        <f t="shared" si="21"/>
        <v>22316.802</v>
      </c>
      <c r="K114" s="80">
        <f t="shared" si="21"/>
        <v>22072.776000000002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2">SUM(I23+I38+I48+I73+I83+I93+I103)</f>
        <v>0</v>
      </c>
      <c r="J115" s="80">
        <f t="shared" si="22"/>
        <v>0</v>
      </c>
      <c r="K115" s="80">
        <f t="shared" si="22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82</v>
      </c>
      <c r="C118" s="95"/>
      <c r="D118" s="95"/>
      <c r="E118" s="95"/>
      <c r="F118" s="95"/>
      <c r="G118" s="95"/>
      <c r="H118" s="41"/>
      <c r="I118" s="86"/>
      <c r="J118" s="87" t="s">
        <v>83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2023-02-09T13:02:43Z</cp:lastPrinted>
  <dcterms:created xsi:type="dcterms:W3CDTF">2016-02-05T07:01:02Z</dcterms:created>
  <dcterms:modified xsi:type="dcterms:W3CDTF">2023-02-09T13:02:47Z</dcterms:modified>
</cp:coreProperties>
</file>